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1_{ABC5E99D-0A5B-4EF5-B326-79FBBA65BB8F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START" sheetId="2" r:id="rId1"/>
    <sheet name="PERSONAL MONTHLY BUDGE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6" i="1"/>
  <c r="I61" i="1"/>
  <c r="I59" i="1"/>
  <c r="I53" i="1"/>
  <c r="I54" i="1"/>
  <c r="I55" i="1"/>
  <c r="I56" i="1"/>
  <c r="I47" i="1"/>
  <c r="I48" i="1"/>
  <c r="I49" i="1"/>
  <c r="I41" i="1"/>
  <c r="I42" i="1"/>
  <c r="I43" i="1"/>
  <c r="I34" i="1"/>
  <c r="I35" i="1"/>
  <c r="I36" i="1"/>
  <c r="I37" i="1"/>
  <c r="I25" i="1"/>
  <c r="I26" i="1"/>
  <c r="I27" i="1"/>
  <c r="I28" i="1"/>
  <c r="I29" i="1"/>
  <c r="I30" i="1"/>
  <c r="I13" i="1"/>
  <c r="I14" i="1"/>
  <c r="I15" i="1"/>
  <c r="I16" i="1"/>
  <c r="I17" i="1"/>
  <c r="I18" i="1"/>
  <c r="I19" i="1"/>
  <c r="I20" i="1"/>
  <c r="I21" i="1"/>
  <c r="D57" i="1"/>
  <c r="D58" i="1"/>
  <c r="D59" i="1"/>
  <c r="D60" i="1"/>
  <c r="D61" i="1"/>
  <c r="D62" i="1"/>
  <c r="D63" i="1"/>
  <c r="D49" i="1"/>
  <c r="D50" i="1"/>
  <c r="D51" i="1"/>
  <c r="D52" i="1"/>
  <c r="D53" i="1"/>
  <c r="D43" i="1"/>
  <c r="D44" i="1"/>
  <c r="D45" i="1"/>
  <c r="D36" i="1"/>
  <c r="D37" i="1"/>
  <c r="D38" i="1"/>
  <c r="D39" i="1"/>
  <c r="D26" i="1"/>
  <c r="D27" i="1"/>
  <c r="D28" i="1"/>
  <c r="D29" i="1"/>
  <c r="D30" i="1"/>
  <c r="D31" i="1"/>
  <c r="D32" i="1"/>
  <c r="D13" i="1"/>
  <c r="D14" i="1"/>
  <c r="D15" i="1"/>
  <c r="D16" i="1"/>
  <c r="D17" i="1"/>
  <c r="D18" i="1"/>
  <c r="D19" i="1"/>
  <c r="D20" i="1"/>
  <c r="D21" i="1"/>
  <c r="D22" i="1"/>
  <c r="I38" i="1" l="1"/>
  <c r="I31" i="1"/>
  <c r="I6" i="1"/>
  <c r="I4" i="1"/>
  <c r="D46" i="1"/>
  <c r="D23" i="1"/>
  <c r="D64" i="1"/>
  <c r="I44" i="1"/>
  <c r="I63" i="1"/>
  <c r="D40" i="1"/>
  <c r="D54" i="1"/>
  <c r="I50" i="1"/>
  <c r="I57" i="1"/>
  <c r="D33" i="1"/>
  <c r="I22" i="1"/>
  <c r="I8" i="1" l="1"/>
</calcChain>
</file>

<file path=xl/sharedStrings.xml><?xml version="1.0" encoding="utf-8"?>
<sst xmlns="http://schemas.openxmlformats.org/spreadsheetml/2006/main" count="144" uniqueCount="82">
  <si>
    <t>PROJECTED MONTHLY INCOME</t>
  </si>
  <si>
    <t>Income 1</t>
  </si>
  <si>
    <t>Extra income</t>
  </si>
  <si>
    <t>Total monthly income</t>
  </si>
  <si>
    <t>ACTUAL MONTHLY INCOME</t>
  </si>
  <si>
    <t>HOUSING</t>
  </si>
  <si>
    <t>Projected Cost</t>
  </si>
  <si>
    <t>Actual Cost</t>
  </si>
  <si>
    <t>Difference</t>
  </si>
  <si>
    <t>ENTERTAINMENT</t>
  </si>
  <si>
    <t>Mortgage or rent</t>
  </si>
  <si>
    <t>Phone</t>
  </si>
  <si>
    <t>Electricity</t>
  </si>
  <si>
    <t>Movies</t>
  </si>
  <si>
    <t>Gas</t>
  </si>
  <si>
    <t>Concerts</t>
  </si>
  <si>
    <t>Water and sewer</t>
  </si>
  <si>
    <t>Sporting events</t>
  </si>
  <si>
    <t>Cable</t>
  </si>
  <si>
    <t>Live theater</t>
  </si>
  <si>
    <t>Waste removal</t>
  </si>
  <si>
    <t>Other</t>
  </si>
  <si>
    <t>Maintenance or repairs</t>
  </si>
  <si>
    <t>Supplies</t>
  </si>
  <si>
    <t>LOANS</t>
  </si>
  <si>
    <t>TRANSPORTATION</t>
  </si>
  <si>
    <t>Personal</t>
  </si>
  <si>
    <t>Vehicle payment</t>
  </si>
  <si>
    <t>Student</t>
  </si>
  <si>
    <t>Bus/taxi fare</t>
  </si>
  <si>
    <t>Credit card</t>
  </si>
  <si>
    <t>Insurance</t>
  </si>
  <si>
    <t>Licensing</t>
  </si>
  <si>
    <t>Fuel</t>
  </si>
  <si>
    <t>Maintenance</t>
  </si>
  <si>
    <t>TAXES</t>
  </si>
  <si>
    <t>Federal</t>
  </si>
  <si>
    <t>INSURANCE</t>
  </si>
  <si>
    <t>State</t>
  </si>
  <si>
    <t>Home</t>
  </si>
  <si>
    <t>Local</t>
  </si>
  <si>
    <t>Health</t>
  </si>
  <si>
    <t>Life</t>
  </si>
  <si>
    <t>SAVINGS OR INVESTMENTS</t>
  </si>
  <si>
    <t>Retirement account</t>
  </si>
  <si>
    <t>FOOD</t>
  </si>
  <si>
    <t>Investment account</t>
  </si>
  <si>
    <t>Groceries</t>
  </si>
  <si>
    <t>Dining out</t>
  </si>
  <si>
    <t>GIFTS AND DONATIONS</t>
  </si>
  <si>
    <t>Charity 1</t>
  </si>
  <si>
    <t>PETS</t>
  </si>
  <si>
    <t>Charity 2</t>
  </si>
  <si>
    <t>Food</t>
  </si>
  <si>
    <t>Charity 3</t>
  </si>
  <si>
    <t>Medical</t>
  </si>
  <si>
    <t>Grooming</t>
  </si>
  <si>
    <t>Toys</t>
  </si>
  <si>
    <t>LEGAL</t>
  </si>
  <si>
    <t>Attorney</t>
  </si>
  <si>
    <t>Alimony</t>
  </si>
  <si>
    <t>Payments on lien or judgment</t>
  </si>
  <si>
    <t>PERSONAL CARE</t>
  </si>
  <si>
    <t>Hair/nails</t>
  </si>
  <si>
    <t>Clothing</t>
  </si>
  <si>
    <t>TOTAL PROJECTED COST</t>
  </si>
  <si>
    <t>Dry cleaning</t>
  </si>
  <si>
    <t>Health club</t>
  </si>
  <si>
    <t>TOTAL ACTUAL COST</t>
  </si>
  <si>
    <t>Organization dues or fees</t>
  </si>
  <si>
    <t>TOTAL DIFFERENCE</t>
  </si>
  <si>
    <t>Subtotal</t>
  </si>
  <si>
    <t>PERSONAL MONTHLY BUDGET</t>
  </si>
  <si>
    <t>PROJECTED BALANCE 
(Projected income minus expenses)</t>
  </si>
  <si>
    <t>ACTUAL BALANCE 
(Actual income minus expenses)</t>
  </si>
  <si>
    <t>DIFFERENCE 
(Actual minus projected)</t>
  </si>
  <si>
    <t>Enter expenses incurred on various categories in respective tables.</t>
  </si>
  <si>
    <t>ABOUT THIS TEMPLATE</t>
  </si>
  <si>
    <t>Use this personal monthly budget worksheet to track your projected and actual monthly income and projected and actual cost.</t>
  </si>
  <si>
    <t>Projected balance, actual balance, and difference are auto-calculated.</t>
  </si>
  <si>
    <t>Night out</t>
  </si>
  <si>
    <t>Music platforms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</si>
</sst>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&quot;$&quot;#,##0.00"/>
  </numFmts>
  <fonts count="9" x14ac:knownFonts="1">
    <font>
      <sz val="10"/>
      <color theme="1" tint="0.2499465926084170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 tint="0.24994659260841701"/>
      <name val="Century Gothic"/>
      <family val="2"/>
      <scheme val="major"/>
    </font>
    <font>
      <b/>
      <sz val="10"/>
      <color theme="1" tint="0.24994659260841701"/>
      <name val="Century Gothic"/>
      <family val="2"/>
      <scheme val="major"/>
    </font>
    <font>
      <sz val="22"/>
      <color theme="3" tint="0.24994659260841701"/>
      <name val="Century Gothic"/>
      <family val="2"/>
      <scheme val="major"/>
    </font>
    <font>
      <sz val="11"/>
      <color theme="1" tint="0.24994659260841701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16"/>
      <color theme="1" tint="0.24994659260841701"/>
      <name val="Century Gothic"/>
      <family val="2"/>
      <scheme val="major"/>
    </font>
    <font>
      <sz val="22"/>
      <color rgb="FF00B050"/>
      <name val="Century Gothic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theme="4" tint="-0.249946592608417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4">
    <xf numFmtId="0" fontId="0" fillId="0" borderId="0"/>
    <xf numFmtId="0" fontId="4" fillId="0" borderId="7" applyNumberFormat="0" applyFill="0" applyAlignment="0" applyProtection="0"/>
    <xf numFmtId="0" fontId="2" fillId="0" borderId="8" applyNumberFormat="0" applyFill="0" applyBorder="0" applyAlignment="0" applyProtection="0"/>
    <xf numFmtId="0" fontId="3" fillId="0" borderId="9" applyNumberFormat="0" applyFill="0" applyBorder="0" applyAlignment="0" applyProtection="0"/>
  </cellStyleXfs>
  <cellXfs count="25">
    <xf numFmtId="0" fontId="0" fillId="0" borderId="0" xfId="0"/>
    <xf numFmtId="0" fontId="4" fillId="0" borderId="7" xfId="1"/>
    <xf numFmtId="0" fontId="1" fillId="0" borderId="0" xfId="0" applyFont="1"/>
    <xf numFmtId="164" fontId="0" fillId="0" borderId="0" xfId="0" applyNumberFormat="1"/>
    <xf numFmtId="0" fontId="2" fillId="0" borderId="0" xfId="0" applyFont="1"/>
    <xf numFmtId="8" fontId="2" fillId="0" borderId="2" xfId="0" applyNumberFormat="1" applyFont="1" applyBorder="1"/>
    <xf numFmtId="8" fontId="2" fillId="0" borderId="3" xfId="0" applyNumberFormat="1" applyFont="1" applyBorder="1"/>
    <xf numFmtId="8" fontId="3" fillId="2" borderId="4" xfId="0" applyNumberFormat="1" applyFont="1" applyFill="1" applyBorder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3" borderId="0" xfId="2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1" xfId="3" applyBorder="1" applyAlignment="1">
      <alignment horizontal="left" vertical="center"/>
    </xf>
    <xf numFmtId="8" fontId="3" fillId="2" borderId="1" xfId="0" applyNumberFormat="1" applyFont="1" applyFill="1" applyBorder="1" applyAlignment="1">
      <alignment vertical="center"/>
    </xf>
    <xf numFmtId="0" fontId="2" fillId="0" borderId="5" xfId="2" applyBorder="1" applyAlignment="1">
      <alignment vertical="center"/>
    </xf>
    <xf numFmtId="0" fontId="2" fillId="0" borderId="6" xfId="2" applyBorder="1" applyAlignment="1">
      <alignment vertical="center"/>
    </xf>
    <xf numFmtId="0" fontId="2" fillId="0" borderId="2" xfId="2" applyBorder="1" applyAlignment="1">
      <alignment vertical="center" wrapText="1"/>
    </xf>
    <xf numFmtId="0" fontId="2" fillId="0" borderId="3" xfId="2" applyBorder="1" applyAlignment="1">
      <alignment vertical="center" wrapText="1"/>
    </xf>
    <xf numFmtId="0" fontId="2" fillId="0" borderId="4" xfId="2" applyBorder="1" applyAlignment="1">
      <alignment vertical="center" wrapText="1"/>
    </xf>
    <xf numFmtId="0" fontId="2" fillId="0" borderId="1" xfId="2" applyBorder="1" applyAlignment="1">
      <alignment horizontal="left" vertical="center" wrapText="1"/>
    </xf>
    <xf numFmtId="0" fontId="2" fillId="0" borderId="1" xfId="2" applyBorder="1" applyAlignment="1">
      <alignment horizontal="left" vertical="center"/>
    </xf>
    <xf numFmtId="0" fontId="0" fillId="4" borderId="0" xfId="0" applyFill="1"/>
    <xf numFmtId="0" fontId="8" fillId="0" borderId="7" xfId="1" applyFont="1"/>
    <xf numFmtId="8" fontId="3" fillId="5" borderId="1" xfId="0" applyNumberFormat="1" applyFont="1" applyFill="1" applyBorder="1" applyAlignment="1">
      <alignment vertical="center"/>
    </xf>
  </cellXfs>
  <cellStyles count="4">
    <cellStyle name="Heading 1" xfId="1" builtinId="16" customBuiltin="1"/>
    <cellStyle name="Heading 2" xfId="2" builtinId="17" customBuiltin="1"/>
    <cellStyle name="Heading 3" xfId="3" builtinId="18" customBuiltin="1"/>
    <cellStyle name="Normal" xfId="0" builtinId="0" customBuiltin="1"/>
  </cellStyles>
  <dxfs count="8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00B050"/>
        </patternFill>
      </fill>
    </dxf>
    <dxf>
      <font>
        <color rgb="FFC00000"/>
      </font>
    </dxf>
    <dxf>
      <font>
        <color rgb="FFC00000"/>
      </font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 val="0"/>
        <i val="0"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 tint="-0.499984740745262"/>
          <bgColor theme="4" tint="-0.499984740745262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StyleLight9" defaultPivotStyle="PivotStyleLight16">
    <tableStyle name="Personal monthly budget" pivot="0" count="7" xr9:uid="{DF2684C2-C435-47FA-9646-E632C3AE8948}">
      <tableStyleElement type="wholeTable" dxfId="83"/>
      <tableStyleElement type="headerRow" dxfId="82"/>
      <tableStyleElement type="totalRow" dxfId="81"/>
      <tableStyleElement type="firstColumn" dxfId="80"/>
      <tableStyleElement type="lastColumn" dxfId="79"/>
      <tableStyleElement type="firstRowStripe" dxfId="78"/>
      <tableStyleElement type="firstColumnStripe" dxfId="7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0</xdr:row>
      <xdr:rowOff>15240</xdr:rowOff>
    </xdr:from>
    <xdr:to>
      <xdr:col>4</xdr:col>
      <xdr:colOff>563880</xdr:colOff>
      <xdr:row>3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F3FAEF-95EC-F147-DA6D-11E1A406F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3100" y="15240"/>
          <a:ext cx="1318260" cy="13182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1036320</xdr:colOff>
      <xdr:row>0</xdr:row>
      <xdr:rowOff>15240</xdr:rowOff>
    </xdr:from>
    <xdr:to>
      <xdr:col>9</xdr:col>
      <xdr:colOff>7620</xdr:colOff>
      <xdr:row>1</xdr:row>
      <xdr:rowOff>342498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DD531C-CD27-A51D-AC05-51E995157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480" y="15240"/>
          <a:ext cx="1821180" cy="51013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ousing" displayName="Housing" ref="A12:D23" totalsRowCount="1" headerRowDxfId="14">
  <autoFilter ref="A12:D22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HOUSING" totalsRowLabel="Subtotal"/>
    <tableColumn id="2" xr3:uid="{00000000-0010-0000-0000-000002000000}" name="Projected Cost" totalsRowDxfId="19"/>
    <tableColumn id="3" xr3:uid="{00000000-0010-0000-0000-000003000000}" name="Actual Cost" totalsRowDxfId="18"/>
    <tableColumn id="4" xr3:uid="{00000000-0010-0000-0000-000004000000}" name="Difference" totalsRowFunction="sum" totalsRowDxfId="17">
      <calculatedColumnFormula>Housing[[#This Row],[Projected Cost]]-Housing[[#This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Housing Costs in this table. Difference is auto calculated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Pets" displayName="Pets" ref="A48:D54" totalsRowCount="1" headerRowDxfId="7">
  <autoFilter ref="A48:D53" xr:uid="{00000000-0009-0000-0100-00000A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900-000001000000}" name="PETS" totalsRowLabel="Subtotal"/>
    <tableColumn id="2" xr3:uid="{00000000-0010-0000-0900-000002000000}" name="Projected Cost" dataDxfId="31" totalsRowDxfId="30"/>
    <tableColumn id="3" xr3:uid="{00000000-0010-0000-0900-000003000000}" name="Actual Cost" dataDxfId="29" totalsRowDxfId="28"/>
    <tableColumn id="4" xr3:uid="{00000000-0010-0000-0900-000004000000}" name="Difference" totalsRowFunction="sum" dataDxfId="27" totalsRowDxfId="26">
      <calculatedColumnFormula>Pets[[#This Row],[Projected Cost]]-Pets[[#This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Pets Costs in this table. Difference is auto calculated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Legal" displayName="Legal" ref="F52:I57" totalsRowCount="1" headerRowDxfId="3" headerRowCellStyle="Normal">
  <autoFilter ref="F52:I56" xr:uid="{00000000-0009-0000-0100-00000B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A00-000001000000}" name="LEGAL" totalsRowLabel="Subtotal"/>
    <tableColumn id="2" xr3:uid="{00000000-0010-0000-0A00-000002000000}" name="Projected Cost" dataDxfId="25" totalsRowDxfId="24"/>
    <tableColumn id="3" xr3:uid="{00000000-0010-0000-0A00-000003000000}" name="Actual Cost" dataDxfId="23" totalsRowDxfId="22"/>
    <tableColumn id="4" xr3:uid="{00000000-0010-0000-0A00-000004000000}" name="Difference" totalsRowFunction="sum" dataDxfId="21" totalsRowDxfId="20">
      <calculatedColumnFormula>Legal[[#This Row],[Projected Cost]]-Legal[[#This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Legal Costs in this table. Difference is auto calculated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PersonalCare" displayName="PersonalCare" ref="A56:D64" totalsRowCount="1" headerRowDxfId="6">
  <autoFilter ref="A56:D63" xr:uid="{00000000-0009-0000-0100-00000C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B00-000001000000}" name="PERSONAL CARE" totalsRowLabel="Subtotal"/>
    <tableColumn id="2" xr3:uid="{00000000-0010-0000-0B00-000002000000}" name="Projected Cost"/>
    <tableColumn id="3" xr3:uid="{00000000-0010-0000-0B00-000003000000}" name="Actual Cost"/>
    <tableColumn id="4" xr3:uid="{00000000-0010-0000-0B00-000004000000}" name="Difference" totalsRowFunction="sum">
      <calculatedColumnFormula>PersonalCare[[#This Row],[Projected Cost]]-PersonalCare[[#This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Personal Care Costs in this table. Difference is auto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Entertainment" displayName="Entertainment" ref="F12:I22" totalsRowCount="1" headerRowDxfId="13" headerRowCellStyle="Normal">
  <autoFilter ref="F12:I21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ENTERTAINMENT" totalsRowLabel="Subtotal"/>
    <tableColumn id="2" xr3:uid="{00000000-0010-0000-0100-000002000000}" name="Projected Cost" dataDxfId="76" totalsRowDxfId="2"/>
    <tableColumn id="3" xr3:uid="{00000000-0010-0000-0100-000003000000}" name="Actual Cost" dataDxfId="75" totalsRowDxfId="1"/>
    <tableColumn id="4" xr3:uid="{00000000-0010-0000-0100-000004000000}" name="Difference" totalsRowFunction="sum" dataDxfId="74" totalsRowDxfId="0">
      <calculatedColumnFormula>Entertainment[[#This Row],[Projected Cost]]-Entertainment[[#This Row],[Actual Cost]]</calculatedColumnFormula>
    </tableColumn>
  </tableColumns>
  <tableStyleInfo name="Personal monthly budget" showFirstColumn="0" showLastColumn="1" showRowStripes="0" showColumnStripes="0"/>
  <extLst>
    <ext xmlns:x14="http://schemas.microsoft.com/office/spreadsheetml/2009/9/main" uri="{504A1905-F514-4f6f-8877-14C23A59335A}">
      <x14:table altTextSummary="Enter Projected and Actual Entertainment Costs in this table. Difference is auto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Loans" displayName="Loans" ref="F24:I31" totalsRowCount="1" headerRowDxfId="11">
  <autoFilter ref="F24:I30" xr:uid="{00000000-0009-0000-0100-000003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200-000001000000}" name="LOANS" totalsRowLabel="Subtotal"/>
    <tableColumn id="2" xr3:uid="{00000000-0010-0000-0200-000002000000}" name="Projected Cost" dataDxfId="73" totalsRowDxfId="72"/>
    <tableColumn id="3" xr3:uid="{00000000-0010-0000-0200-000003000000}" name="Actual Cost" dataDxfId="71" totalsRowDxfId="70"/>
    <tableColumn id="4" xr3:uid="{00000000-0010-0000-0200-000004000000}" name="Difference" totalsRowFunction="sum" dataDxfId="69" totalsRowDxfId="68">
      <calculatedColumnFormula>Loans[[#This Row],[Projected Cost]]-Loans[[#This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Loan Costs in this table. Difference is auto calculated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ransportation" displayName="Transportation" ref="A25:D33" totalsRowCount="1" headerRowDxfId="12" headerRowCellStyle="Normal">
  <autoFilter ref="A25:D32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300-000001000000}" name="TRANSPORTATION" totalsRowLabel="Subtotal"/>
    <tableColumn id="2" xr3:uid="{00000000-0010-0000-0300-000002000000}" name="Projected Cost" dataDxfId="67" totalsRowDxfId="66"/>
    <tableColumn id="3" xr3:uid="{00000000-0010-0000-0300-000003000000}" name="Actual Cost" dataDxfId="65" totalsRowDxfId="64"/>
    <tableColumn id="4" xr3:uid="{00000000-0010-0000-0300-000004000000}" name="Difference" totalsRowFunction="sum" dataDxfId="63" totalsRowDxfId="62">
      <calculatedColumnFormula>Transportation[[#This Row],[Projected Cost]]-Transportation[[#This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Transportation Costs in this table. Difference is auto calculated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Insurance" displayName="Insurance" ref="A35:D40" totalsRowCount="1" headerRowDxfId="9" headerRowCellStyle="Normal">
  <autoFilter ref="A35:D39" xr:uid="{00000000-0009-0000-0100-000005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400-000001000000}" name="INSURANCE" totalsRowLabel="Subtotal"/>
    <tableColumn id="2" xr3:uid="{00000000-0010-0000-0400-000002000000}" name="Projected Cost" dataDxfId="61" totalsRowDxfId="60"/>
    <tableColumn id="3" xr3:uid="{00000000-0010-0000-0400-000003000000}" name="Actual Cost" dataDxfId="59" totalsRowDxfId="58"/>
    <tableColumn id="4" xr3:uid="{00000000-0010-0000-0400-000004000000}" name="Difference" totalsRowFunction="sum" dataDxfId="57" totalsRowDxfId="56">
      <calculatedColumnFormula>Insurance[[#This Row],[Projected Cost]]-Insurance[[#This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Insurance Costs in this table. Difference is auto calculated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xes" displayName="Taxes" ref="F33:I38" totalsRowCount="1" headerRowDxfId="10" headerRowCellStyle="Normal">
  <autoFilter ref="F33:I37" xr:uid="{00000000-0009-0000-0100-000006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500-000001000000}" name="TAXES" totalsRowLabel="Subtotal"/>
    <tableColumn id="2" xr3:uid="{00000000-0010-0000-0500-000002000000}" name="Projected Cost" dataDxfId="55" totalsRowDxfId="54"/>
    <tableColumn id="3" xr3:uid="{00000000-0010-0000-0500-000003000000}" name="Actual Cost" dataDxfId="53" totalsRowDxfId="52"/>
    <tableColumn id="4" xr3:uid="{00000000-0010-0000-0500-000004000000}" name="Difference" totalsRowFunction="sum" dataDxfId="51" totalsRowDxfId="50">
      <calculatedColumnFormula>Taxes[[#This Row],[Projected Cost]]-Taxes[[#This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Taxes Costs in this table. Difference is auto calculated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Savings" displayName="Savings" ref="F40:I44" totalsRowCount="1" headerRowDxfId="5" headerRowCellStyle="Normal">
  <autoFilter ref="F40:I43" xr:uid="{00000000-0009-0000-0100-000007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600-000001000000}" name="SAVINGS OR INVESTMENTS" totalsRowLabel="Subtotal"/>
    <tableColumn id="2" xr3:uid="{00000000-0010-0000-0600-000002000000}" name="Projected Cost" dataDxfId="49" totalsRowDxfId="48"/>
    <tableColumn id="3" xr3:uid="{00000000-0010-0000-0600-000003000000}" name="Actual Cost" dataDxfId="47" totalsRowDxfId="46"/>
    <tableColumn id="4" xr3:uid="{00000000-0010-0000-0600-000004000000}" name="Difference" totalsRowFunction="sum" dataDxfId="45" totalsRowDxfId="44">
      <calculatedColumnFormula>Savings[[#This Row],[Projected Cost]]-Savings[[#This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Costs for Savings or Investments in this table. Difference is auto calculated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Food" displayName="Food" ref="A42:D46" totalsRowCount="1" headerRowDxfId="8" headerRowCellStyle="Normal">
  <autoFilter ref="A42:D45" xr:uid="{00000000-0009-0000-0100-000008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700-000001000000}" name="FOOD" totalsRowLabel="Subtotal"/>
    <tableColumn id="2" xr3:uid="{00000000-0010-0000-0700-000002000000}" name="Projected Cost" dataDxfId="43" totalsRowDxfId="42"/>
    <tableColumn id="3" xr3:uid="{00000000-0010-0000-0700-000003000000}" name="Actual Cost" dataDxfId="41" totalsRowDxfId="40"/>
    <tableColumn id="4" xr3:uid="{00000000-0010-0000-0700-000004000000}" name="Difference" totalsRowFunction="sum" dataDxfId="39" totalsRowDxfId="38">
      <calculatedColumnFormula>Food[[#This Row],[Projected Cost]]-Food[[#This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Food Costs in this table. Difference is auto calculated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Gifts" displayName="Gifts" ref="F46:I50" totalsRowCount="1" headerRowDxfId="4" headerRowCellStyle="Normal">
  <autoFilter ref="F46:I49" xr:uid="{00000000-0009-0000-0100-000009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800-000001000000}" name="GIFTS AND DONATIONS" totalsRowLabel="Subtotal"/>
    <tableColumn id="2" xr3:uid="{00000000-0010-0000-0800-000002000000}" name="Projected Cost" dataDxfId="37" totalsRowDxfId="36"/>
    <tableColumn id="3" xr3:uid="{00000000-0010-0000-0800-000003000000}" name="Actual Cost" dataDxfId="35" totalsRowDxfId="34"/>
    <tableColumn id="4" xr3:uid="{00000000-0010-0000-0800-000004000000}" name="Difference" totalsRowFunction="sum" dataDxfId="33" totalsRowDxfId="32">
      <calculatedColumnFormula>Gifts[[#This Row],[Projected Cost]]-Gifts[[#This Row],[Actual Cost]]</calculatedColumnFormula>
    </tableColumn>
  </tableColumns>
  <tableStyleInfo name="Personal monthly budget" showFirstColumn="1" showLastColumn="1" showRowStripes="0" showColumnStripes="0"/>
  <extLst>
    <ext xmlns:x14="http://schemas.microsoft.com/office/spreadsheetml/2009/9/main" uri="{504A1905-F514-4f6f-8877-14C23A59335A}">
      <x14:table altTextSummary="Enter Projected and Actual Costs for Gifts and Donations in this table. Difference is auto calculated"/>
    </ext>
  </extLst>
</table>
</file>

<file path=xl/theme/theme1.xml><?xml version="1.0" encoding="utf-8"?>
<a:theme xmlns:a="http://schemas.openxmlformats.org/drawingml/2006/main" name="WeightLossTracker">
  <a:themeElements>
    <a:clrScheme name="WeightLossTracker_color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7B0B8"/>
      </a:accent1>
      <a:accent2>
        <a:srgbClr val="FF6B6B"/>
      </a:accent2>
      <a:accent3>
        <a:srgbClr val="556270"/>
      </a:accent3>
      <a:accent4>
        <a:srgbClr val="81B63C"/>
      </a:accent4>
      <a:accent5>
        <a:srgbClr val="ED932C"/>
      </a:accent5>
      <a:accent6>
        <a:srgbClr val="A0729D"/>
      </a:accent6>
      <a:hlink>
        <a:srgbClr val="39ADDC"/>
      </a:hlink>
      <a:folHlink>
        <a:srgbClr val="895EA7"/>
      </a:folHlink>
    </a:clrScheme>
    <a:fontScheme name="Finance charge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Spring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lumMod val="110000"/>
              </a:schemeClr>
            </a:gs>
            <a:gs pos="100000">
              <a:schemeClr val="phClr">
                <a:tint val="100000"/>
                <a:shade val="85000"/>
                <a:lumMod val="8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7000"/>
                <a:satMod val="100000"/>
                <a:lumMod val="110000"/>
              </a:schemeClr>
            </a:gs>
            <a:gs pos="100000">
              <a:schemeClr val="phClr">
                <a:shade val="85000"/>
                <a:lumMod val="80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88900" dist="38100" dir="5400000" algn="ctr" rotWithShape="0">
              <a:srgbClr val="000000">
                <a:alpha val="65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5400000"/>
            </a:lightRig>
          </a:scene3d>
          <a:sp3d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100000"/>
                <a:hueMod val="100000"/>
                <a:satMod val="106000"/>
                <a:lumMod val="100000"/>
              </a:schemeClr>
            </a:gs>
            <a:gs pos="88000">
              <a:schemeClr val="phClr">
                <a:tint val="90000"/>
                <a:shade val="68000"/>
                <a:hueMod val="100000"/>
                <a:satMod val="114000"/>
                <a:lumMod val="74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4000"/>
                <a:shade val="100000"/>
                <a:hueMod val="100000"/>
                <a:satMod val="118000"/>
                <a:lumMod val="100000"/>
              </a:schemeClr>
            </a:gs>
            <a:gs pos="100000">
              <a:schemeClr val="phClr">
                <a:tint val="98000"/>
                <a:shade val="68000"/>
                <a:hueMod val="100000"/>
                <a:satMod val="118000"/>
                <a:lumMod val="82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CF256-A10A-4A5C-8FB4-95F27AB5BFA3}">
  <sheetPr>
    <tabColor theme="9" tint="-0.499984740745262"/>
  </sheetPr>
  <dimension ref="B1:B7"/>
  <sheetViews>
    <sheetView showGridLines="0" workbookViewId="0">
      <selection activeCell="B12" sqref="B12"/>
    </sheetView>
  </sheetViews>
  <sheetFormatPr defaultRowHeight="13.8" x14ac:dyDescent="0.3"/>
  <cols>
    <col min="1" max="1" width="2.6640625" customWidth="1"/>
    <col min="2" max="2" width="80.6640625" customWidth="1"/>
    <col min="3" max="3" width="2.6640625" customWidth="1"/>
  </cols>
  <sheetData>
    <row r="1" spans="2:2" s="11" customFormat="1" ht="30" customHeight="1" x14ac:dyDescent="0.3">
      <c r="B1" s="10" t="s">
        <v>77</v>
      </c>
    </row>
    <row r="2" spans="2:2" ht="30" customHeight="1" x14ac:dyDescent="0.3">
      <c r="B2" s="8" t="s">
        <v>78</v>
      </c>
    </row>
    <row r="3" spans="2:2" ht="30" customHeight="1" x14ac:dyDescent="0.3">
      <c r="B3" s="8" t="s">
        <v>76</v>
      </c>
    </row>
    <row r="4" spans="2:2" ht="30" customHeight="1" x14ac:dyDescent="0.3">
      <c r="B4" s="8" t="s">
        <v>79</v>
      </c>
    </row>
    <row r="5" spans="2:2" ht="30" customHeight="1" x14ac:dyDescent="0.3">
      <c r="B5" s="9"/>
    </row>
    <row r="6" spans="2:2" ht="45.75" customHeight="1" x14ac:dyDescent="0.3">
      <c r="B6" s="8"/>
    </row>
    <row r="7" spans="2:2" ht="36.75" customHeight="1" x14ac:dyDescent="0.3">
      <c r="B7" s="8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A1:I65"/>
  <sheetViews>
    <sheetView showGridLines="0" tabSelected="1" workbookViewId="0">
      <selection activeCell="B2" sqref="B2"/>
    </sheetView>
  </sheetViews>
  <sheetFormatPr defaultRowHeight="13.8" x14ac:dyDescent="0.3"/>
  <cols>
    <col min="1" max="1" width="19.5546875" customWidth="1"/>
    <col min="2" max="2" width="16" customWidth="1"/>
    <col min="3" max="3" width="13" customWidth="1"/>
    <col min="4" max="4" width="12.5546875" customWidth="1"/>
    <col min="5" max="5" width="2.6640625" customWidth="1"/>
    <col min="6" max="6" width="27.109375" customWidth="1"/>
    <col min="7" max="7" width="16" customWidth="1"/>
    <col min="8" max="8" width="13" customWidth="1"/>
    <col min="9" max="9" width="12.5546875" customWidth="1"/>
    <col min="10" max="10" width="2.6640625" customWidth="1"/>
  </cols>
  <sheetData>
    <row r="1" spans="1:9" s="2" customFormat="1" ht="14.4" x14ac:dyDescent="0.3"/>
    <row r="2" spans="1:9" s="2" customFormat="1" ht="28.2" thickBot="1" x14ac:dyDescent="0.5">
      <c r="A2" s="23" t="s">
        <v>72</v>
      </c>
      <c r="B2" s="1"/>
      <c r="C2" s="1"/>
      <c r="D2" s="1"/>
      <c r="E2" s="1"/>
      <c r="F2" s="1"/>
      <c r="G2" s="1"/>
      <c r="H2" s="1"/>
      <c r="I2" s="1"/>
    </row>
    <row r="4" spans="1:9" x14ac:dyDescent="0.3">
      <c r="A4" s="17" t="s">
        <v>0</v>
      </c>
      <c r="B4" s="15" t="s">
        <v>1</v>
      </c>
      <c r="C4" s="16"/>
      <c r="D4" s="5">
        <v>2500</v>
      </c>
      <c r="F4" s="20" t="s">
        <v>73</v>
      </c>
      <c r="G4" s="21"/>
      <c r="H4" s="21"/>
      <c r="I4" s="14">
        <f>D6-I59</f>
        <v>801</v>
      </c>
    </row>
    <row r="5" spans="1:9" x14ac:dyDescent="0.3">
      <c r="A5" s="18"/>
      <c r="B5" s="15" t="s">
        <v>2</v>
      </c>
      <c r="C5" s="16"/>
      <c r="D5" s="6">
        <v>300</v>
      </c>
      <c r="F5" s="21"/>
      <c r="G5" s="21"/>
      <c r="H5" s="21"/>
      <c r="I5" s="14"/>
    </row>
    <row r="6" spans="1:9" x14ac:dyDescent="0.3">
      <c r="A6" s="19"/>
      <c r="B6" s="15" t="s">
        <v>3</v>
      </c>
      <c r="C6" s="16"/>
      <c r="D6" s="7">
        <f>SUM(D4:D5)</f>
        <v>2800</v>
      </c>
      <c r="F6" s="20" t="s">
        <v>74</v>
      </c>
      <c r="G6" s="21"/>
      <c r="H6" s="21"/>
      <c r="I6" s="14">
        <f>D10-I61</f>
        <v>741</v>
      </c>
    </row>
    <row r="7" spans="1:9" x14ac:dyDescent="0.3">
      <c r="A7" s="4"/>
      <c r="B7" s="4"/>
      <c r="C7" s="4"/>
      <c r="D7" s="4"/>
      <c r="F7" s="21"/>
      <c r="G7" s="21"/>
      <c r="H7" s="21"/>
      <c r="I7" s="14"/>
    </row>
    <row r="8" spans="1:9" x14ac:dyDescent="0.3">
      <c r="A8" s="17" t="s">
        <v>4</v>
      </c>
      <c r="B8" s="15" t="s">
        <v>1</v>
      </c>
      <c r="C8" s="16"/>
      <c r="D8" s="5">
        <v>2500</v>
      </c>
      <c r="F8" s="20" t="s">
        <v>75</v>
      </c>
      <c r="G8" s="21"/>
      <c r="H8" s="21"/>
      <c r="I8" s="14">
        <f>I6-I4</f>
        <v>-60</v>
      </c>
    </row>
    <row r="9" spans="1:9" x14ac:dyDescent="0.3">
      <c r="A9" s="18"/>
      <c r="B9" s="15" t="s">
        <v>2</v>
      </c>
      <c r="C9" s="16"/>
      <c r="D9" s="6">
        <v>300</v>
      </c>
      <c r="F9" s="21"/>
      <c r="G9" s="21"/>
      <c r="H9" s="21"/>
      <c r="I9" s="14"/>
    </row>
    <row r="10" spans="1:9" x14ac:dyDescent="0.3">
      <c r="A10" s="19"/>
      <c r="B10" s="15" t="s">
        <v>3</v>
      </c>
      <c r="C10" s="16"/>
      <c r="D10" s="7">
        <f>SUM(D8:D9)</f>
        <v>2800</v>
      </c>
    </row>
    <row r="12" spans="1:9" x14ac:dyDescent="0.3">
      <c r="A12" s="22" t="s">
        <v>5</v>
      </c>
      <c r="B12" s="22" t="s">
        <v>6</v>
      </c>
      <c r="C12" s="22" t="s">
        <v>7</v>
      </c>
      <c r="D12" s="22" t="s">
        <v>8</v>
      </c>
      <c r="F12" s="22" t="s">
        <v>9</v>
      </c>
      <c r="G12" s="22" t="s">
        <v>6</v>
      </c>
      <c r="H12" s="22" t="s">
        <v>7</v>
      </c>
      <c r="I12" s="22" t="s">
        <v>8</v>
      </c>
    </row>
    <row r="13" spans="1:9" x14ac:dyDescent="0.3">
      <c r="A13" t="s">
        <v>10</v>
      </c>
      <c r="B13" s="3">
        <v>1350</v>
      </c>
      <c r="C13" s="3">
        <v>1350</v>
      </c>
      <c r="D13" s="3">
        <f>Housing[[#This Row],[Projected Cost]]-Housing[[#This Row],[Actual Cost]]</f>
        <v>0</v>
      </c>
      <c r="F13" t="s">
        <v>80</v>
      </c>
      <c r="G13" s="3"/>
      <c r="H13" s="3"/>
      <c r="I13" s="3">
        <f>Entertainment[[#This Row],[Projected Cost]]-Entertainment[[#This Row],[Actual Cost]]</f>
        <v>0</v>
      </c>
    </row>
    <row r="14" spans="1:9" x14ac:dyDescent="0.3">
      <c r="A14" t="s">
        <v>11</v>
      </c>
      <c r="B14" s="3">
        <v>54</v>
      </c>
      <c r="C14" s="3">
        <v>54</v>
      </c>
      <c r="D14" s="3">
        <f>Housing[[#This Row],[Projected Cost]]-Housing[[#This Row],[Actual Cost]]</f>
        <v>0</v>
      </c>
      <c r="F14" t="s">
        <v>81</v>
      </c>
      <c r="G14" s="3">
        <v>25</v>
      </c>
      <c r="H14" s="3">
        <v>25</v>
      </c>
      <c r="I14" s="3">
        <f>Entertainment[[#This Row],[Projected Cost]]-Entertainment[[#This Row],[Actual Cost]]</f>
        <v>0</v>
      </c>
    </row>
    <row r="15" spans="1:9" x14ac:dyDescent="0.3">
      <c r="A15" t="s">
        <v>12</v>
      </c>
      <c r="B15" s="3">
        <v>390</v>
      </c>
      <c r="C15" s="3">
        <v>455</v>
      </c>
      <c r="D15" s="3">
        <f>Housing[[#This Row],[Projected Cost]]-Housing[[#This Row],[Actual Cost]]</f>
        <v>-65</v>
      </c>
      <c r="F15" t="s">
        <v>13</v>
      </c>
      <c r="G15" s="3"/>
      <c r="H15" s="3"/>
      <c r="I15" s="3">
        <f>Entertainment[[#This Row],[Projected Cost]]-Entertainment[[#This Row],[Actual Cost]]</f>
        <v>0</v>
      </c>
    </row>
    <row r="16" spans="1:9" x14ac:dyDescent="0.3">
      <c r="A16" t="s">
        <v>14</v>
      </c>
      <c r="B16" s="3">
        <v>0</v>
      </c>
      <c r="C16" s="3">
        <v>0</v>
      </c>
      <c r="D16" s="3">
        <f>Housing[[#This Row],[Projected Cost]]-Housing[[#This Row],[Actual Cost]]</f>
        <v>0</v>
      </c>
      <c r="F16" t="s">
        <v>15</v>
      </c>
      <c r="G16" s="3"/>
      <c r="H16" s="3"/>
      <c r="I16" s="3">
        <f>Entertainment[[#This Row],[Projected Cost]]-Entertainment[[#This Row],[Actual Cost]]</f>
        <v>0</v>
      </c>
    </row>
    <row r="17" spans="1:9" x14ac:dyDescent="0.3">
      <c r="A17" t="s">
        <v>16</v>
      </c>
      <c r="B17" s="3">
        <v>100</v>
      </c>
      <c r="C17" s="3">
        <v>95</v>
      </c>
      <c r="D17" s="3">
        <f>Housing[[#This Row],[Projected Cost]]-Housing[[#This Row],[Actual Cost]]</f>
        <v>5</v>
      </c>
      <c r="F17" t="s">
        <v>17</v>
      </c>
      <c r="G17" s="3"/>
      <c r="H17" s="3"/>
      <c r="I17" s="3">
        <f>Entertainment[[#This Row],[Projected Cost]]-Entertainment[[#This Row],[Actual Cost]]</f>
        <v>0</v>
      </c>
    </row>
    <row r="18" spans="1:9" x14ac:dyDescent="0.3">
      <c r="A18" t="s">
        <v>18</v>
      </c>
      <c r="B18" s="3">
        <v>0</v>
      </c>
      <c r="C18" s="3">
        <v>0</v>
      </c>
      <c r="D18" s="3">
        <f>Housing[[#This Row],[Projected Cost]]-Housing[[#This Row],[Actual Cost]]</f>
        <v>0</v>
      </c>
      <c r="F18" t="s">
        <v>19</v>
      </c>
      <c r="G18" s="3"/>
      <c r="H18" s="3"/>
      <c r="I18" s="3">
        <f>Entertainment[[#This Row],[Projected Cost]]-Entertainment[[#This Row],[Actual Cost]]</f>
        <v>0</v>
      </c>
    </row>
    <row r="19" spans="1:9" x14ac:dyDescent="0.3">
      <c r="A19" t="s">
        <v>20</v>
      </c>
      <c r="B19" s="3">
        <v>0</v>
      </c>
      <c r="C19" s="3">
        <v>0</v>
      </c>
      <c r="D19" s="3">
        <f>Housing[[#This Row],[Projected Cost]]-Housing[[#This Row],[Actual Cost]]</f>
        <v>0</v>
      </c>
      <c r="F19" t="s">
        <v>21</v>
      </c>
      <c r="G19" s="3"/>
      <c r="H19" s="3"/>
      <c r="I19" s="3">
        <f>Entertainment[[#This Row],[Projected Cost]]-Entertainment[[#This Row],[Actual Cost]]</f>
        <v>0</v>
      </c>
    </row>
    <row r="20" spans="1:9" x14ac:dyDescent="0.3">
      <c r="A20" t="s">
        <v>22</v>
      </c>
      <c r="B20" s="3">
        <v>50</v>
      </c>
      <c r="C20" s="3">
        <v>80</v>
      </c>
      <c r="D20" s="3">
        <f>Housing[[#This Row],[Projected Cost]]-Housing[[#This Row],[Actual Cost]]</f>
        <v>-30</v>
      </c>
      <c r="F20" t="s">
        <v>21</v>
      </c>
      <c r="G20" s="3"/>
      <c r="H20" s="3"/>
      <c r="I20" s="3">
        <f>Entertainment[[#This Row],[Projected Cost]]-Entertainment[[#This Row],[Actual Cost]]</f>
        <v>0</v>
      </c>
    </row>
    <row r="21" spans="1:9" x14ac:dyDescent="0.3">
      <c r="A21" t="s">
        <v>23</v>
      </c>
      <c r="B21" s="3">
        <v>30</v>
      </c>
      <c r="C21" s="3">
        <v>0</v>
      </c>
      <c r="D21" s="3">
        <f>Housing[[#This Row],[Projected Cost]]-Housing[[#This Row],[Actual Cost]]</f>
        <v>30</v>
      </c>
      <c r="F21" t="s">
        <v>21</v>
      </c>
      <c r="G21" s="3"/>
      <c r="H21" s="3"/>
      <c r="I21" s="3">
        <f>Entertainment[[#This Row],[Projected Cost]]-Entertainment[[#This Row],[Actual Cost]]</f>
        <v>0</v>
      </c>
    </row>
    <row r="22" spans="1:9" x14ac:dyDescent="0.3">
      <c r="A22" t="s">
        <v>21</v>
      </c>
      <c r="B22" s="3">
        <v>0</v>
      </c>
      <c r="C22" s="3">
        <v>0</v>
      </c>
      <c r="D22" s="3">
        <f>Housing[[#This Row],[Projected Cost]]-Housing[[#This Row],[Actual Cost]]</f>
        <v>0</v>
      </c>
      <c r="F22" t="s">
        <v>71</v>
      </c>
      <c r="G22" s="3"/>
      <c r="H22" s="3"/>
      <c r="I22" s="3">
        <f>SUBTOTAL(109,Entertainment[Difference])</f>
        <v>0</v>
      </c>
    </row>
    <row r="23" spans="1:9" x14ac:dyDescent="0.3">
      <c r="A23" t="s">
        <v>71</v>
      </c>
      <c r="B23" s="3"/>
      <c r="C23" s="3"/>
      <c r="D23" s="3">
        <f>SUBTOTAL(109,Housing[Difference])</f>
        <v>-60</v>
      </c>
      <c r="F23" s="12"/>
      <c r="G23" s="12"/>
      <c r="H23" s="12"/>
      <c r="I23" s="12"/>
    </row>
    <row r="24" spans="1:9" x14ac:dyDescent="0.3">
      <c r="A24" s="12"/>
      <c r="B24" s="12"/>
      <c r="C24" s="12"/>
      <c r="D24" s="12"/>
      <c r="F24" s="22" t="s">
        <v>24</v>
      </c>
      <c r="G24" s="22" t="s">
        <v>6</v>
      </c>
      <c r="H24" s="22" t="s">
        <v>7</v>
      </c>
      <c r="I24" s="22" t="s">
        <v>8</v>
      </c>
    </row>
    <row r="25" spans="1:9" x14ac:dyDescent="0.3">
      <c r="A25" s="22" t="s">
        <v>25</v>
      </c>
      <c r="B25" s="22" t="s">
        <v>6</v>
      </c>
      <c r="C25" s="22" t="s">
        <v>7</v>
      </c>
      <c r="D25" s="22" t="s">
        <v>8</v>
      </c>
      <c r="F25" t="s">
        <v>26</v>
      </c>
      <c r="G25" s="3"/>
      <c r="H25" s="3"/>
      <c r="I25" s="3">
        <f>Loans[[#This Row],[Projected Cost]]-Loans[[#This Row],[Actual Cost]]</f>
        <v>0</v>
      </c>
    </row>
    <row r="26" spans="1:9" x14ac:dyDescent="0.3">
      <c r="A26" t="s">
        <v>27</v>
      </c>
      <c r="B26" s="3"/>
      <c r="C26" s="3"/>
      <c r="D26" s="3">
        <f>Transportation[[#This Row],[Projected Cost]]-Transportation[[#This Row],[Actual Cost]]</f>
        <v>0</v>
      </c>
      <c r="F26" t="s">
        <v>28</v>
      </c>
      <c r="G26" s="3"/>
      <c r="H26" s="3"/>
      <c r="I26" s="3">
        <f>Loans[[#This Row],[Projected Cost]]-Loans[[#This Row],[Actual Cost]]</f>
        <v>0</v>
      </c>
    </row>
    <row r="27" spans="1:9" x14ac:dyDescent="0.3">
      <c r="A27" t="s">
        <v>29</v>
      </c>
      <c r="B27" s="3"/>
      <c r="C27" s="3"/>
      <c r="D27" s="3">
        <f>Transportation[[#This Row],[Projected Cost]]-Transportation[[#This Row],[Actual Cost]]</f>
        <v>0</v>
      </c>
      <c r="F27" t="s">
        <v>30</v>
      </c>
      <c r="G27" s="3"/>
      <c r="H27" s="3"/>
      <c r="I27" s="3">
        <f>Loans[[#This Row],[Projected Cost]]-Loans[[#This Row],[Actual Cost]]</f>
        <v>0</v>
      </c>
    </row>
    <row r="28" spans="1:9" x14ac:dyDescent="0.3">
      <c r="A28" t="s">
        <v>31</v>
      </c>
      <c r="B28" s="3"/>
      <c r="C28" s="3"/>
      <c r="D28" s="3">
        <f>Transportation[[#This Row],[Projected Cost]]-Transportation[[#This Row],[Actual Cost]]</f>
        <v>0</v>
      </c>
      <c r="F28" t="s">
        <v>30</v>
      </c>
      <c r="G28" s="3"/>
      <c r="H28" s="3"/>
      <c r="I28" s="3">
        <f>Loans[[#This Row],[Projected Cost]]-Loans[[#This Row],[Actual Cost]]</f>
        <v>0</v>
      </c>
    </row>
    <row r="29" spans="1:9" x14ac:dyDescent="0.3">
      <c r="A29" t="s">
        <v>32</v>
      </c>
      <c r="B29" s="3"/>
      <c r="C29" s="3"/>
      <c r="D29" s="3">
        <f>Transportation[[#This Row],[Projected Cost]]-Transportation[[#This Row],[Actual Cost]]</f>
        <v>0</v>
      </c>
      <c r="F29" t="s">
        <v>30</v>
      </c>
      <c r="G29" s="3"/>
      <c r="H29" s="3"/>
      <c r="I29" s="3">
        <f>Loans[[#This Row],[Projected Cost]]-Loans[[#This Row],[Actual Cost]]</f>
        <v>0</v>
      </c>
    </row>
    <row r="30" spans="1:9" x14ac:dyDescent="0.3">
      <c r="A30" t="s">
        <v>33</v>
      </c>
      <c r="B30" s="3"/>
      <c r="C30" s="3"/>
      <c r="D30" s="3">
        <f>Transportation[[#This Row],[Projected Cost]]-Transportation[[#This Row],[Actual Cost]]</f>
        <v>0</v>
      </c>
      <c r="F30" t="s">
        <v>21</v>
      </c>
      <c r="G30" s="3"/>
      <c r="H30" s="3"/>
      <c r="I30" s="3">
        <f>Loans[[#This Row],[Projected Cost]]-Loans[[#This Row],[Actual Cost]]</f>
        <v>0</v>
      </c>
    </row>
    <row r="31" spans="1:9" x14ac:dyDescent="0.3">
      <c r="A31" t="s">
        <v>34</v>
      </c>
      <c r="B31" s="3"/>
      <c r="C31" s="3"/>
      <c r="D31" s="3">
        <f>Transportation[[#This Row],[Projected Cost]]-Transportation[[#This Row],[Actual Cost]]</f>
        <v>0</v>
      </c>
      <c r="F31" t="s">
        <v>71</v>
      </c>
      <c r="G31" s="3"/>
      <c r="H31" s="3"/>
      <c r="I31" s="3">
        <f>SUBTOTAL(109,Loans[Difference])</f>
        <v>0</v>
      </c>
    </row>
    <row r="32" spans="1:9" x14ac:dyDescent="0.3">
      <c r="A32" t="s">
        <v>21</v>
      </c>
      <c r="B32" s="3"/>
      <c r="C32" s="3"/>
      <c r="D32" s="3">
        <f>Transportation[[#This Row],[Projected Cost]]-Transportation[[#This Row],[Actual Cost]]</f>
        <v>0</v>
      </c>
      <c r="F32" s="12"/>
      <c r="G32" s="12"/>
      <c r="H32" s="12"/>
      <c r="I32" s="12"/>
    </row>
    <row r="33" spans="1:9" x14ac:dyDescent="0.3">
      <c r="A33" t="s">
        <v>71</v>
      </c>
      <c r="B33" s="3"/>
      <c r="C33" s="3"/>
      <c r="D33" s="3">
        <f>SUBTOTAL(109,Transportation[Difference])</f>
        <v>0</v>
      </c>
      <c r="F33" s="22" t="s">
        <v>35</v>
      </c>
      <c r="G33" s="22" t="s">
        <v>6</v>
      </c>
      <c r="H33" s="22" t="s">
        <v>7</v>
      </c>
      <c r="I33" s="22" t="s">
        <v>8</v>
      </c>
    </row>
    <row r="34" spans="1:9" x14ac:dyDescent="0.3">
      <c r="A34" s="12"/>
      <c r="B34" s="12"/>
      <c r="C34" s="12"/>
      <c r="D34" s="12"/>
      <c r="F34" t="s">
        <v>36</v>
      </c>
      <c r="G34" s="3"/>
      <c r="H34" s="3"/>
      <c r="I34" s="3">
        <f>Taxes[[#This Row],[Projected Cost]]-Taxes[[#This Row],[Actual Cost]]</f>
        <v>0</v>
      </c>
    </row>
    <row r="35" spans="1:9" x14ac:dyDescent="0.3">
      <c r="A35" s="22" t="s">
        <v>37</v>
      </c>
      <c r="B35" s="22" t="s">
        <v>6</v>
      </c>
      <c r="C35" s="22" t="s">
        <v>7</v>
      </c>
      <c r="D35" s="22" t="s">
        <v>8</v>
      </c>
      <c r="F35" t="s">
        <v>38</v>
      </c>
      <c r="G35" s="3"/>
      <c r="H35" s="3"/>
      <c r="I35" s="3">
        <f>Taxes[[#This Row],[Projected Cost]]-Taxes[[#This Row],[Actual Cost]]</f>
        <v>0</v>
      </c>
    </row>
    <row r="36" spans="1:9" x14ac:dyDescent="0.3">
      <c r="A36" t="s">
        <v>39</v>
      </c>
      <c r="B36" s="3"/>
      <c r="C36" s="3"/>
      <c r="D36" s="3">
        <f>Insurance[[#This Row],[Projected Cost]]-Insurance[[#This Row],[Actual Cost]]</f>
        <v>0</v>
      </c>
      <c r="F36" t="s">
        <v>40</v>
      </c>
      <c r="G36" s="3"/>
      <c r="H36" s="3"/>
      <c r="I36" s="3">
        <f>Taxes[[#This Row],[Projected Cost]]-Taxes[[#This Row],[Actual Cost]]</f>
        <v>0</v>
      </c>
    </row>
    <row r="37" spans="1:9" x14ac:dyDescent="0.3">
      <c r="A37" t="s">
        <v>41</v>
      </c>
      <c r="B37" s="3"/>
      <c r="C37" s="3"/>
      <c r="D37" s="3">
        <f>Insurance[[#This Row],[Projected Cost]]-Insurance[[#This Row],[Actual Cost]]</f>
        <v>0</v>
      </c>
      <c r="F37" t="s">
        <v>21</v>
      </c>
      <c r="G37" s="3"/>
      <c r="H37" s="3"/>
      <c r="I37" s="3">
        <f>Taxes[[#This Row],[Projected Cost]]-Taxes[[#This Row],[Actual Cost]]</f>
        <v>0</v>
      </c>
    </row>
    <row r="38" spans="1:9" x14ac:dyDescent="0.3">
      <c r="A38" t="s">
        <v>42</v>
      </c>
      <c r="B38" s="3"/>
      <c r="C38" s="3"/>
      <c r="D38" s="3">
        <f>Insurance[[#This Row],[Projected Cost]]-Insurance[[#This Row],[Actual Cost]]</f>
        <v>0</v>
      </c>
      <c r="F38" t="s">
        <v>71</v>
      </c>
      <c r="G38" s="3"/>
      <c r="H38" s="3"/>
      <c r="I38" s="3">
        <f>SUBTOTAL(109,Taxes[Difference])</f>
        <v>0</v>
      </c>
    </row>
    <row r="39" spans="1:9" x14ac:dyDescent="0.3">
      <c r="A39" t="s">
        <v>21</v>
      </c>
      <c r="B39" s="3"/>
      <c r="C39" s="3"/>
      <c r="D39" s="3">
        <f>Insurance[[#This Row],[Projected Cost]]-Insurance[[#This Row],[Actual Cost]]</f>
        <v>0</v>
      </c>
      <c r="F39" s="12"/>
      <c r="G39" s="12"/>
      <c r="H39" s="12"/>
      <c r="I39" s="12"/>
    </row>
    <row r="40" spans="1:9" x14ac:dyDescent="0.3">
      <c r="A40" t="s">
        <v>71</v>
      </c>
      <c r="B40" s="3"/>
      <c r="C40" s="3"/>
      <c r="D40" s="3">
        <f>SUBTOTAL(109,Insurance[Difference])</f>
        <v>0</v>
      </c>
      <c r="F40" s="22" t="s">
        <v>43</v>
      </c>
      <c r="G40" s="22" t="s">
        <v>6</v>
      </c>
      <c r="H40" s="22" t="s">
        <v>7</v>
      </c>
      <c r="I40" s="22" t="s">
        <v>8</v>
      </c>
    </row>
    <row r="41" spans="1:9" x14ac:dyDescent="0.3">
      <c r="A41" s="12"/>
      <c r="B41" s="12"/>
      <c r="C41" s="12"/>
      <c r="D41" s="12"/>
      <c r="F41" t="s">
        <v>44</v>
      </c>
      <c r="G41" s="3"/>
      <c r="H41" s="3"/>
      <c r="I41" s="3">
        <f>Savings[[#This Row],[Projected Cost]]-Savings[[#This Row],[Actual Cost]]</f>
        <v>0</v>
      </c>
    </row>
    <row r="42" spans="1:9" x14ac:dyDescent="0.3">
      <c r="A42" s="22" t="s">
        <v>45</v>
      </c>
      <c r="B42" s="22" t="s">
        <v>6</v>
      </c>
      <c r="C42" s="22" t="s">
        <v>7</v>
      </c>
      <c r="D42" s="22" t="s">
        <v>8</v>
      </c>
      <c r="F42" t="s">
        <v>46</v>
      </c>
      <c r="G42" s="3"/>
      <c r="H42" s="3"/>
      <c r="I42" s="3">
        <f>Savings[[#This Row],[Projected Cost]]-Savings[[#This Row],[Actual Cost]]</f>
        <v>0</v>
      </c>
    </row>
    <row r="43" spans="1:9" x14ac:dyDescent="0.3">
      <c r="A43" t="s">
        <v>47</v>
      </c>
      <c r="B43" s="3"/>
      <c r="C43" s="3"/>
      <c r="D43" s="3">
        <f>Food[[#This Row],[Projected Cost]]-Food[[#This Row],[Actual Cost]]</f>
        <v>0</v>
      </c>
      <c r="F43" t="s">
        <v>21</v>
      </c>
      <c r="G43" s="3"/>
      <c r="H43" s="3"/>
      <c r="I43" s="3">
        <f>Savings[[#This Row],[Projected Cost]]-Savings[[#This Row],[Actual Cost]]</f>
        <v>0</v>
      </c>
    </row>
    <row r="44" spans="1:9" x14ac:dyDescent="0.3">
      <c r="A44" t="s">
        <v>48</v>
      </c>
      <c r="B44" s="3"/>
      <c r="C44" s="3"/>
      <c r="D44" s="3">
        <f>Food[[#This Row],[Projected Cost]]-Food[[#This Row],[Actual Cost]]</f>
        <v>0</v>
      </c>
      <c r="F44" t="s">
        <v>71</v>
      </c>
      <c r="G44" s="3"/>
      <c r="H44" s="3"/>
      <c r="I44" s="3">
        <f>SUBTOTAL(109,Savings[Difference])</f>
        <v>0</v>
      </c>
    </row>
    <row r="45" spans="1:9" x14ac:dyDescent="0.3">
      <c r="A45" t="s">
        <v>21</v>
      </c>
      <c r="B45" s="3"/>
      <c r="C45" s="3"/>
      <c r="D45" s="3">
        <f>Food[[#This Row],[Projected Cost]]-Food[[#This Row],[Actual Cost]]</f>
        <v>0</v>
      </c>
      <c r="F45" s="12"/>
      <c r="G45" s="12"/>
      <c r="H45" s="12"/>
      <c r="I45" s="12"/>
    </row>
    <row r="46" spans="1:9" x14ac:dyDescent="0.3">
      <c r="A46" t="s">
        <v>71</v>
      </c>
      <c r="B46" s="3"/>
      <c r="C46" s="3"/>
      <c r="D46" s="3">
        <f>SUBTOTAL(109,Food[Difference])</f>
        <v>0</v>
      </c>
      <c r="F46" s="22" t="s">
        <v>49</v>
      </c>
      <c r="G46" s="22" t="s">
        <v>6</v>
      </c>
      <c r="H46" s="22" t="s">
        <v>7</v>
      </c>
      <c r="I46" s="22" t="s">
        <v>8</v>
      </c>
    </row>
    <row r="47" spans="1:9" x14ac:dyDescent="0.3">
      <c r="A47" s="12"/>
      <c r="B47" s="12"/>
      <c r="C47" s="12"/>
      <c r="D47" s="12"/>
      <c r="F47" t="s">
        <v>50</v>
      </c>
      <c r="G47" s="3"/>
      <c r="H47" s="3"/>
      <c r="I47" s="3">
        <f>Gifts[[#This Row],[Projected Cost]]-Gifts[[#This Row],[Actual Cost]]</f>
        <v>0</v>
      </c>
    </row>
    <row r="48" spans="1:9" x14ac:dyDescent="0.3">
      <c r="A48" s="22" t="s">
        <v>51</v>
      </c>
      <c r="B48" s="22" t="s">
        <v>6</v>
      </c>
      <c r="C48" s="22" t="s">
        <v>7</v>
      </c>
      <c r="D48" s="22" t="s">
        <v>8</v>
      </c>
      <c r="F48" t="s">
        <v>52</v>
      </c>
      <c r="G48" s="3"/>
      <c r="H48" s="3"/>
      <c r="I48" s="3">
        <f>Gifts[[#This Row],[Projected Cost]]-Gifts[[#This Row],[Actual Cost]]</f>
        <v>0</v>
      </c>
    </row>
    <row r="49" spans="1:9" x14ac:dyDescent="0.3">
      <c r="A49" t="s">
        <v>53</v>
      </c>
      <c r="B49" s="3"/>
      <c r="C49" s="3"/>
      <c r="D49" s="3">
        <f>Pets[[#This Row],[Projected Cost]]-Pets[[#This Row],[Actual Cost]]</f>
        <v>0</v>
      </c>
      <c r="F49" t="s">
        <v>54</v>
      </c>
      <c r="G49" s="3"/>
      <c r="H49" s="3"/>
      <c r="I49" s="3">
        <f>Gifts[[#This Row],[Projected Cost]]-Gifts[[#This Row],[Actual Cost]]</f>
        <v>0</v>
      </c>
    </row>
    <row r="50" spans="1:9" x14ac:dyDescent="0.3">
      <c r="A50" t="s">
        <v>55</v>
      </c>
      <c r="B50" s="3"/>
      <c r="C50" s="3"/>
      <c r="D50" s="3">
        <f>Pets[[#This Row],[Projected Cost]]-Pets[[#This Row],[Actual Cost]]</f>
        <v>0</v>
      </c>
      <c r="F50" t="s">
        <v>71</v>
      </c>
      <c r="G50" s="3"/>
      <c r="H50" s="3"/>
      <c r="I50" s="3">
        <f>SUBTOTAL(109,Gifts[Difference])</f>
        <v>0</v>
      </c>
    </row>
    <row r="51" spans="1:9" x14ac:dyDescent="0.3">
      <c r="A51" t="s">
        <v>56</v>
      </c>
      <c r="B51" s="3"/>
      <c r="C51" s="3"/>
      <c r="D51" s="3">
        <f>Pets[[#This Row],[Projected Cost]]-Pets[[#This Row],[Actual Cost]]</f>
        <v>0</v>
      </c>
      <c r="F51" s="12"/>
      <c r="G51" s="12"/>
      <c r="H51" s="12"/>
      <c r="I51" s="12"/>
    </row>
    <row r="52" spans="1:9" x14ac:dyDescent="0.3">
      <c r="A52" t="s">
        <v>57</v>
      </c>
      <c r="B52" s="3"/>
      <c r="C52" s="3"/>
      <c r="D52" s="3">
        <f>Pets[[#This Row],[Projected Cost]]-Pets[[#This Row],[Actual Cost]]</f>
        <v>0</v>
      </c>
      <c r="F52" s="22" t="s">
        <v>58</v>
      </c>
      <c r="G52" s="22" t="s">
        <v>6</v>
      </c>
      <c r="H52" s="22" t="s">
        <v>7</v>
      </c>
      <c r="I52" s="22" t="s">
        <v>8</v>
      </c>
    </row>
    <row r="53" spans="1:9" x14ac:dyDescent="0.3">
      <c r="A53" t="s">
        <v>21</v>
      </c>
      <c r="B53" s="3"/>
      <c r="C53" s="3"/>
      <c r="D53" s="3">
        <f>Pets[[#This Row],[Projected Cost]]-Pets[[#This Row],[Actual Cost]]</f>
        <v>0</v>
      </c>
      <c r="F53" t="s">
        <v>59</v>
      </c>
      <c r="G53" s="3"/>
      <c r="H53" s="3"/>
      <c r="I53" s="3">
        <f>Legal[[#This Row],[Projected Cost]]-Legal[[#This Row],[Actual Cost]]</f>
        <v>0</v>
      </c>
    </row>
    <row r="54" spans="1:9" x14ac:dyDescent="0.3">
      <c r="A54" t="s">
        <v>71</v>
      </c>
      <c r="B54" s="3"/>
      <c r="C54" s="3"/>
      <c r="D54" s="3">
        <f>SUBTOTAL(109,Pets[Difference])</f>
        <v>0</v>
      </c>
      <c r="F54" t="s">
        <v>60</v>
      </c>
      <c r="G54" s="3"/>
      <c r="H54" s="3"/>
      <c r="I54" s="3">
        <f>Legal[[#This Row],[Projected Cost]]-Legal[[#This Row],[Actual Cost]]</f>
        <v>0</v>
      </c>
    </row>
    <row r="55" spans="1:9" x14ac:dyDescent="0.3">
      <c r="A55" s="12"/>
      <c r="B55" s="12"/>
      <c r="C55" s="12"/>
      <c r="D55" s="12"/>
      <c r="F55" t="s">
        <v>61</v>
      </c>
      <c r="G55" s="3"/>
      <c r="H55" s="3"/>
      <c r="I55" s="3">
        <f>Legal[[#This Row],[Projected Cost]]-Legal[[#This Row],[Actual Cost]]</f>
        <v>0</v>
      </c>
    </row>
    <row r="56" spans="1:9" x14ac:dyDescent="0.3">
      <c r="A56" s="22" t="s">
        <v>62</v>
      </c>
      <c r="B56" s="22" t="s">
        <v>6</v>
      </c>
      <c r="C56" s="22" t="s">
        <v>7</v>
      </c>
      <c r="D56" s="22" t="s">
        <v>8</v>
      </c>
      <c r="F56" t="s">
        <v>21</v>
      </c>
      <c r="G56" s="3"/>
      <c r="H56" s="3"/>
      <c r="I56" s="3">
        <f>Legal[[#This Row],[Projected Cost]]-Legal[[#This Row],[Actual Cost]]</f>
        <v>0</v>
      </c>
    </row>
    <row r="57" spans="1:9" x14ac:dyDescent="0.3">
      <c r="A57" t="s">
        <v>55</v>
      </c>
      <c r="B57" s="3"/>
      <c r="C57" s="3"/>
      <c r="D57" s="3">
        <f>PersonalCare[[#This Row],[Projected Cost]]-PersonalCare[[#This Row],[Actual Cost]]</f>
        <v>0</v>
      </c>
      <c r="F57" t="s">
        <v>71</v>
      </c>
      <c r="G57" s="3"/>
      <c r="H57" s="3"/>
      <c r="I57" s="3">
        <f>SUBTOTAL(109,Legal[Difference])</f>
        <v>0</v>
      </c>
    </row>
    <row r="58" spans="1:9" x14ac:dyDescent="0.3">
      <c r="A58" t="s">
        <v>63</v>
      </c>
      <c r="B58" s="3"/>
      <c r="C58" s="3"/>
      <c r="D58" s="3">
        <f>PersonalCare[[#This Row],[Projected Cost]]-PersonalCare[[#This Row],[Actual Cost]]</f>
        <v>0</v>
      </c>
      <c r="F58" s="12"/>
      <c r="G58" s="12"/>
      <c r="H58" s="12"/>
      <c r="I58" s="12"/>
    </row>
    <row r="59" spans="1:9" x14ac:dyDescent="0.3">
      <c r="A59" t="s">
        <v>64</v>
      </c>
      <c r="B59" s="3"/>
      <c r="C59" s="3"/>
      <c r="D59" s="3">
        <f>PersonalCare[[#This Row],[Projected Cost]]-PersonalCare[[#This Row],[Actual Cost]]</f>
        <v>0</v>
      </c>
      <c r="F59" s="13" t="s">
        <v>65</v>
      </c>
      <c r="G59" s="13"/>
      <c r="H59" s="13"/>
      <c r="I59" s="24">
        <f>SUBTOTAL(109,Housing[Projected Cost],Transportation[Projected Cost],Insurance[Projected Cost],Food[Projected Cost],Pets[Projected Cost],PersonalCare[Projected Cost],Entertainment[Projected Cost],Loans[Projected Cost],Taxes[Projected Cost],Savings[Projected Cost],Gifts[Projected Cost],Legal[Projected Cost])</f>
        <v>1999</v>
      </c>
    </row>
    <row r="60" spans="1:9" x14ac:dyDescent="0.3">
      <c r="A60" t="s">
        <v>66</v>
      </c>
      <c r="B60" s="3"/>
      <c r="C60" s="3"/>
      <c r="D60" s="3">
        <f>PersonalCare[[#This Row],[Projected Cost]]-PersonalCare[[#This Row],[Actual Cost]]</f>
        <v>0</v>
      </c>
      <c r="F60" s="13"/>
      <c r="G60" s="13"/>
      <c r="H60" s="13"/>
      <c r="I60" s="24"/>
    </row>
    <row r="61" spans="1:9" x14ac:dyDescent="0.3">
      <c r="A61" t="s">
        <v>67</v>
      </c>
      <c r="B61" s="3"/>
      <c r="C61" s="3"/>
      <c r="D61" s="3">
        <f>PersonalCare[[#This Row],[Projected Cost]]-PersonalCare[[#This Row],[Actual Cost]]</f>
        <v>0</v>
      </c>
      <c r="F61" s="13" t="s">
        <v>68</v>
      </c>
      <c r="G61" s="13"/>
      <c r="H61" s="13"/>
      <c r="I61" s="24">
        <f>SUBTOTAL(109,Housing[Actual Cost],Transportation[Actual Cost],Insurance[Actual Cost],Food[Actual Cost],Pets[Actual Cost],PersonalCare[Actual Cost],Entertainment[Actual Cost],Loans[Actual Cost],Taxes[Actual Cost],Savings[Actual Cost],Gifts[Actual Cost],Legal[Actual Cost])</f>
        <v>2059</v>
      </c>
    </row>
    <row r="62" spans="1:9" x14ac:dyDescent="0.3">
      <c r="A62" t="s">
        <v>69</v>
      </c>
      <c r="B62" s="3"/>
      <c r="C62" s="3"/>
      <c r="D62" s="3">
        <f>PersonalCare[[#This Row],[Projected Cost]]-PersonalCare[[#This Row],[Actual Cost]]</f>
        <v>0</v>
      </c>
      <c r="F62" s="13"/>
      <c r="G62" s="13"/>
      <c r="H62" s="13"/>
      <c r="I62" s="24"/>
    </row>
    <row r="63" spans="1:9" x14ac:dyDescent="0.3">
      <c r="A63" t="s">
        <v>21</v>
      </c>
      <c r="B63" s="3"/>
      <c r="C63" s="3"/>
      <c r="D63" s="3">
        <f>PersonalCare[[#This Row],[Projected Cost]]-PersonalCare[[#This Row],[Actual Cost]]</f>
        <v>0</v>
      </c>
      <c r="F63" s="13" t="s">
        <v>70</v>
      </c>
      <c r="G63" s="13"/>
      <c r="H63" s="13"/>
      <c r="I63" s="24">
        <f>I59-I61</f>
        <v>-60</v>
      </c>
    </row>
    <row r="64" spans="1:9" x14ac:dyDescent="0.3">
      <c r="A64" t="s">
        <v>71</v>
      </c>
      <c r="B64" s="3"/>
      <c r="C64" s="3"/>
      <c r="D64" s="3">
        <f>SUBTOTAL(109,PersonalCare[Difference])</f>
        <v>0</v>
      </c>
      <c r="F64" s="13"/>
      <c r="G64" s="13"/>
      <c r="H64" s="13"/>
      <c r="I64" s="24"/>
    </row>
    <row r="65" spans="1:4" x14ac:dyDescent="0.3">
      <c r="A65" s="12"/>
      <c r="B65" s="12"/>
      <c r="C65" s="12"/>
      <c r="D65" s="12"/>
    </row>
  </sheetData>
  <mergeCells count="20">
    <mergeCell ref="A8:A10"/>
    <mergeCell ref="A4:A6"/>
    <mergeCell ref="F8:H9"/>
    <mergeCell ref="F6:H7"/>
    <mergeCell ref="F4:H5"/>
    <mergeCell ref="B10:C10"/>
    <mergeCell ref="B9:C9"/>
    <mergeCell ref="B8:C8"/>
    <mergeCell ref="B6:C6"/>
    <mergeCell ref="B5:C5"/>
    <mergeCell ref="I8:I9"/>
    <mergeCell ref="I6:I7"/>
    <mergeCell ref="I4:I5"/>
    <mergeCell ref="F59:H60"/>
    <mergeCell ref="B4:C4"/>
    <mergeCell ref="F63:H64"/>
    <mergeCell ref="I63:I64"/>
    <mergeCell ref="I59:I60"/>
    <mergeCell ref="I61:I62"/>
    <mergeCell ref="F61:H62"/>
  </mergeCells>
  <conditionalFormatting sqref="I8:I9">
    <cfRule type="cellIs" dxfId="16" priority="2" operator="lessThan">
      <formula>0</formula>
    </cfRule>
  </conditionalFormatting>
  <conditionalFormatting sqref="I63:I64">
    <cfRule type="cellIs" dxfId="15" priority="1" operator="lessThan">
      <formula>0</formula>
    </cfRule>
  </conditionalFormatting>
  <printOptions horizontalCentered="1"/>
  <pageMargins left="0.4" right="0.4" top="0.4" bottom="0.4" header="0.3" footer="0.3"/>
  <pageSetup scale="81" fitToHeight="0" orientation="portrait" r:id="rId1"/>
  <headerFooter differentFirst="1">
    <oddFooter>Page &amp;P of &amp;N</oddFooter>
  </headerFooter>
  <ignoredErrors>
    <ignoredError sqref="I13:I21 D26:D32 I25:I30 I34:I37 D36:D39 D43:D45 I41:I43 I47:I49 I53:I56 I59:I62 D57:D63 D49:D53" emptyCellReference="1"/>
  </ignoredErrors>
  <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4E279B-303C-4A52-8818-2636CC85918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95EC540C-C9B8-4D0B-8D06-F712534BA3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8A10-4641-47B6-85C4-8BA8A19858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TM04101071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START</vt:lpstr>
      <vt:lpstr>PERSONAL MONTHLY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2022-11-06T05:44:32Z</dcterms:created>
  <dcterms:modified xsi:type="dcterms:W3CDTF">2025-08-12T15:15:35Z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